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xr:revisionPtr revIDLastSave="0" documentId="13_ncr:1_{F0618EAE-BF4B-41FE-8455-CF07DF209F4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15" i="1"/>
  <c r="F18" i="1"/>
  <c r="C22" i="1"/>
  <c r="D22" i="1"/>
  <c r="E22" i="1"/>
  <c r="B22" i="1"/>
  <c r="B15" i="1"/>
  <c r="C15" i="1"/>
  <c r="D15" i="1"/>
  <c r="E15" i="1"/>
  <c r="C18" i="1"/>
  <c r="D18" i="1"/>
  <c r="E18" i="1"/>
  <c r="B18" i="1"/>
  <c r="F3" i="1"/>
  <c r="G3" i="1" s="1"/>
  <c r="D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tc={E4E536F5-2E80-404B-90DF-E94966496871}</author>
  </authors>
  <commentList>
    <comment ref="F1" authorId="0" shapeId="0" xr:uid="{E4E536F5-2E80-404B-90DF-E94966496871}">
      <text>
        <t>[Threaded comment]
Your version of Excel allows you to read this threaded comment; however, any edits to it will get removed if the file is opened in a newer version of Excel. Learn more: https://go.microsoft.com/fwlink/?linkid=870924
Comment:
    We use lognormal distribution in portfolio optimization problems</t>
      </text>
    </comment>
  </commentList>
</comments>
</file>

<file path=xl/sharedStrings.xml><?xml version="1.0" encoding="utf-8"?>
<sst xmlns="http://schemas.openxmlformats.org/spreadsheetml/2006/main" count="45" uniqueCount="32">
  <si>
    <t>Algonquin Power &amp; Utilities Corp. | AQN | Home</t>
  </si>
  <si>
    <t>Analysis date</t>
  </si>
  <si>
    <t>P1 2022 April 1</t>
  </si>
  <si>
    <t>P2 2022 Decemeber 14</t>
  </si>
  <si>
    <t>Return</t>
  </si>
  <si>
    <t>S1/S0</t>
  </si>
  <si>
    <t>Ln return</t>
  </si>
  <si>
    <t>Academic at this point</t>
  </si>
  <si>
    <t>Financials</t>
  </si>
  <si>
    <r>
      <rPr>
        <b/>
        <sz val="11"/>
        <color theme="1"/>
        <rFont val="Calibri"/>
        <family val="2"/>
        <scheme val="minor"/>
      </rPr>
      <t>Return calculation</t>
    </r>
    <r>
      <rPr>
        <sz val="11"/>
        <color theme="1"/>
        <rFont val="Calibri"/>
        <family val="2"/>
        <scheme val="minor"/>
      </rPr>
      <t xml:space="preserve"> (Price1-Price2)/Price 1, Price=P</t>
    </r>
  </si>
  <si>
    <t>Units</t>
  </si>
  <si>
    <t>%</t>
  </si>
  <si>
    <t>Dividend yield</t>
  </si>
  <si>
    <t>Date</t>
  </si>
  <si>
    <t>Return on equity</t>
  </si>
  <si>
    <t>Net income (net earnings)</t>
  </si>
  <si>
    <t>Average shareholder equity</t>
  </si>
  <si>
    <t>Sales (Revenue)</t>
  </si>
  <si>
    <t>Goodwill</t>
  </si>
  <si>
    <t>Property, plant and equipment, net ( PPE, fixed assets/long-term tangible asset)</t>
  </si>
  <si>
    <t>PPE expences</t>
  </si>
  <si>
    <t>Total investments</t>
  </si>
  <si>
    <t>Current assets</t>
  </si>
  <si>
    <t>Current liabilities</t>
  </si>
  <si>
    <t>Current ratio</t>
  </si>
  <si>
    <t>Ratio</t>
  </si>
  <si>
    <t>Basic EPS</t>
  </si>
  <si>
    <t>P/E ratio</t>
  </si>
  <si>
    <t>Price (December for each year)</t>
  </si>
  <si>
    <t>9/29/2022</t>
  </si>
  <si>
    <t>N/A</t>
  </si>
  <si>
    <t>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</si>
</sst>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" fillId="0" borderId="0" xfId="0" applyFont="1"/>
    <xf numFmtId="14" fontId="0" fillId="0" borderId="0" xfId="0" applyNumberFormat="1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0" xfId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2" fontId="0" fillId="0" borderId="3" xfId="0" applyNumberForma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4" xfId="0" applyBorder="1"/>
    <xf numFmtId="2" fontId="0" fillId="2" borderId="0" xfId="0" applyNumberForma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ilvijus Abramavicius" id="{EF17225E-900E-4862-A7D2-2EDC9D28DA7D}" userId="b7836097e07a14dd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" dT="2022-12-14T11:50:12.54" personId="{EF17225E-900E-4862-A7D2-2EDC9D28DA7D}" id="{E4E536F5-2E80-404B-90DF-E94966496871}">
    <text>We use lognormal distribution in portfolio optimization problems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nvestors.algonquinpower.com/as-reported-financials/as-reported-financial-statements/default.aspx" TargetMode="External"/><Relationship Id="rId7" Type="http://schemas.microsoft.com/office/2017/10/relationships/threadedComment" Target="../threadedComments/threadedComment1.xml"/><Relationship Id="rId2" Type="http://schemas.openxmlformats.org/officeDocument/2006/relationships/hyperlink" Target="https://mathweb.ucsd.edu/~msharpe/stockgrowth.pdf" TargetMode="External"/><Relationship Id="rId1" Type="http://schemas.openxmlformats.org/officeDocument/2006/relationships/hyperlink" Target="https://algonquinpower.com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L18" sqref="L18"/>
    </sheetView>
  </sheetViews>
  <sheetFormatPr defaultRowHeight="14.4" x14ac:dyDescent="0.3"/>
  <cols>
    <col min="1" max="1" width="42.5546875" customWidth="1"/>
    <col min="2" max="2" width="14" customWidth="1"/>
    <col min="3" max="3" width="19.5546875" customWidth="1"/>
    <col min="4" max="4" width="11.44140625" bestFit="1" customWidth="1"/>
    <col min="5" max="5" width="9" customWidth="1"/>
  </cols>
  <sheetData>
    <row r="1" spans="1:7" x14ac:dyDescent="0.3">
      <c r="A1" s="1" t="s">
        <v>0</v>
      </c>
      <c r="B1" s="6" t="s">
        <v>1</v>
      </c>
      <c r="C1" s="6">
        <v>44909</v>
      </c>
      <c r="F1" s="13" t="s">
        <v>7</v>
      </c>
      <c r="G1" s="13"/>
    </row>
    <row r="2" spans="1:7" x14ac:dyDescent="0.3">
      <c r="B2" s="5" t="s">
        <v>2</v>
      </c>
      <c r="C2" s="5" t="s">
        <v>3</v>
      </c>
      <c r="D2" s="5" t="s">
        <v>4</v>
      </c>
      <c r="E2" t="s">
        <v>10</v>
      </c>
      <c r="F2" t="s">
        <v>5</v>
      </c>
      <c r="G2" s="10" t="s">
        <v>6</v>
      </c>
    </row>
    <row r="3" spans="1:7" x14ac:dyDescent="0.3">
      <c r="A3" t="s">
        <v>9</v>
      </c>
      <c r="B3" s="4">
        <v>20.03</v>
      </c>
      <c r="C3" s="4">
        <v>10.199999999999999</v>
      </c>
      <c r="D3" s="22">
        <f>(C3-B3)/B3*100</f>
        <v>-49.076385421867208</v>
      </c>
      <c r="E3" s="22" t="s">
        <v>11</v>
      </c>
      <c r="F3" s="4">
        <f>C3/B3</f>
        <v>0.50923614578132792</v>
      </c>
      <c r="G3" s="4">
        <f>LN(F3)</f>
        <v>-0.67484342938750164</v>
      </c>
    </row>
    <row r="4" spans="1:7" ht="15" thickBot="1" x14ac:dyDescent="0.35">
      <c r="A4" s="7" t="s">
        <v>12</v>
      </c>
      <c r="B4" s="8"/>
      <c r="C4" s="9"/>
      <c r="D4" s="23">
        <v>9.73</v>
      </c>
      <c r="E4" s="23" t="s">
        <v>11</v>
      </c>
      <c r="F4" s="8"/>
      <c r="G4" s="8"/>
    </row>
    <row r="5" spans="1:7" ht="15" thickTop="1" x14ac:dyDescent="0.3">
      <c r="B5" s="3"/>
      <c r="C5" s="3"/>
      <c r="D5" s="3"/>
      <c r="E5" s="3"/>
      <c r="F5" s="14"/>
    </row>
    <row r="6" spans="1:7" x14ac:dyDescent="0.3">
      <c r="A6" s="3" t="s">
        <v>13</v>
      </c>
      <c r="B6" s="3">
        <v>2018</v>
      </c>
      <c r="C6" s="3">
        <v>2019</v>
      </c>
      <c r="D6" s="3">
        <v>2020</v>
      </c>
      <c r="E6" s="3">
        <v>2021</v>
      </c>
      <c r="F6" s="15" t="s">
        <v>29</v>
      </c>
    </row>
    <row r="7" spans="1:7" x14ac:dyDescent="0.3">
      <c r="A7" s="1" t="s">
        <v>8</v>
      </c>
      <c r="F7" s="16"/>
    </row>
    <row r="8" spans="1:7" x14ac:dyDescent="0.3">
      <c r="A8" s="5" t="s">
        <v>17</v>
      </c>
      <c r="B8" s="3">
        <v>831196</v>
      </c>
      <c r="C8" s="3">
        <v>784396</v>
      </c>
      <c r="D8" s="3">
        <v>777577</v>
      </c>
      <c r="E8" s="3">
        <v>1183399</v>
      </c>
      <c r="F8" s="16"/>
      <c r="G8" s="3" t="s">
        <v>31</v>
      </c>
    </row>
    <row r="9" spans="1:7" x14ac:dyDescent="0.3">
      <c r="A9" t="s">
        <v>18</v>
      </c>
      <c r="B9" s="3">
        <v>954282</v>
      </c>
      <c r="C9" s="3">
        <v>1031696</v>
      </c>
      <c r="D9" s="3">
        <v>1208390</v>
      </c>
      <c r="E9" s="3">
        <v>1201244</v>
      </c>
      <c r="F9" s="16"/>
      <c r="G9" s="3" t="s">
        <v>31</v>
      </c>
    </row>
    <row r="10" spans="1:7" ht="28.2" customHeight="1" x14ac:dyDescent="0.3">
      <c r="A10" s="11" t="s">
        <v>19</v>
      </c>
      <c r="B10" s="3">
        <v>6393558</v>
      </c>
      <c r="C10" s="3">
        <v>7231664</v>
      </c>
      <c r="D10" s="3">
        <v>8241838</v>
      </c>
      <c r="E10" s="3">
        <v>11042446</v>
      </c>
      <c r="F10" s="16"/>
      <c r="G10" s="3" t="s">
        <v>31</v>
      </c>
    </row>
    <row r="11" spans="1:7" ht="28.2" customHeight="1" x14ac:dyDescent="0.3">
      <c r="A11" s="11" t="s">
        <v>20</v>
      </c>
      <c r="B11" s="3">
        <v>-466369</v>
      </c>
      <c r="C11" s="3">
        <v>-581332</v>
      </c>
      <c r="D11" s="3">
        <v>-78603</v>
      </c>
      <c r="E11" s="3">
        <v>-1345045</v>
      </c>
      <c r="F11" s="16"/>
      <c r="G11" s="3" t="s">
        <v>31</v>
      </c>
    </row>
    <row r="12" spans="1:7" x14ac:dyDescent="0.3">
      <c r="A12" t="s">
        <v>21</v>
      </c>
      <c r="B12" s="3">
        <v>-1455333</v>
      </c>
      <c r="C12" s="3">
        <v>-1324159</v>
      </c>
      <c r="D12" s="3">
        <v>-1229903</v>
      </c>
      <c r="E12" s="3">
        <v>-1798109</v>
      </c>
      <c r="F12" s="16"/>
      <c r="G12" s="3" t="s">
        <v>31</v>
      </c>
    </row>
    <row r="13" spans="1:7" x14ac:dyDescent="0.3">
      <c r="A13" t="s">
        <v>22</v>
      </c>
      <c r="B13" s="3">
        <v>491605</v>
      </c>
      <c r="C13" s="3">
        <v>513191</v>
      </c>
      <c r="D13" s="3">
        <v>694957</v>
      </c>
      <c r="E13" s="3">
        <v>938743</v>
      </c>
      <c r="F13" s="15">
        <v>1066147</v>
      </c>
      <c r="G13" s="3" t="s">
        <v>31</v>
      </c>
    </row>
    <row r="14" spans="1:7" x14ac:dyDescent="0.3">
      <c r="A14" t="s">
        <v>23</v>
      </c>
      <c r="B14" s="3">
        <v>498981</v>
      </c>
      <c r="C14" s="3">
        <v>872066</v>
      </c>
      <c r="D14" s="3">
        <v>955153</v>
      </c>
      <c r="E14" s="3">
        <v>1364712</v>
      </c>
      <c r="F14" s="15">
        <v>1488175</v>
      </c>
      <c r="G14" s="3" t="s">
        <v>31</v>
      </c>
    </row>
    <row r="15" spans="1:7" x14ac:dyDescent="0.3">
      <c r="A15" s="5" t="s">
        <v>24</v>
      </c>
      <c r="B15" s="4">
        <f>B13/B14</f>
        <v>0.98521787402726757</v>
      </c>
      <c r="C15" s="4">
        <f t="shared" ref="C15:F15" si="0">C13/C14</f>
        <v>0.58847724828166681</v>
      </c>
      <c r="D15" s="4">
        <f t="shared" si="0"/>
        <v>0.72758709861142667</v>
      </c>
      <c r="E15" s="4">
        <f t="shared" si="0"/>
        <v>0.68786894231163787</v>
      </c>
      <c r="F15" s="17">
        <f t="shared" si="0"/>
        <v>0.71641238429620169</v>
      </c>
      <c r="G15" s="3" t="s">
        <v>25</v>
      </c>
    </row>
    <row r="16" spans="1:7" x14ac:dyDescent="0.3">
      <c r="A16" t="s">
        <v>15</v>
      </c>
      <c r="B16" s="3">
        <v>79089</v>
      </c>
      <c r="C16" s="3">
        <v>48495</v>
      </c>
      <c r="D16" s="3">
        <v>727828</v>
      </c>
      <c r="E16" s="3">
        <v>185657</v>
      </c>
      <c r="F16" s="18">
        <v>-195177</v>
      </c>
      <c r="G16" s="3" t="s">
        <v>31</v>
      </c>
    </row>
    <row r="17" spans="1:7" x14ac:dyDescent="0.3">
      <c r="A17" t="s">
        <v>16</v>
      </c>
      <c r="B17" s="3">
        <v>3177626</v>
      </c>
      <c r="C17" s="3">
        <v>3875054</v>
      </c>
      <c r="D17" s="3">
        <v>5203578</v>
      </c>
      <c r="E17" s="3">
        <v>5858997</v>
      </c>
      <c r="F17" s="16">
        <f>5674698+184299</f>
        <v>5858997</v>
      </c>
      <c r="G17" s="3" t="s">
        <v>31</v>
      </c>
    </row>
    <row r="18" spans="1:7" x14ac:dyDescent="0.3">
      <c r="A18" s="5" t="s">
        <v>14</v>
      </c>
      <c r="B18" s="4">
        <f>B16/B17*100</f>
        <v>2.4889335623512645</v>
      </c>
      <c r="C18" s="4">
        <f t="shared" ref="C18:F18" si="1">C16/C17*100</f>
        <v>1.2514664311774752</v>
      </c>
      <c r="D18" s="4">
        <f t="shared" si="1"/>
        <v>13.987068128891314</v>
      </c>
      <c r="E18" s="4">
        <f t="shared" si="1"/>
        <v>3.1687505557691868</v>
      </c>
      <c r="F18" s="24">
        <f t="shared" si="1"/>
        <v>-3.3312357046777805</v>
      </c>
      <c r="G18" t="s">
        <v>11</v>
      </c>
    </row>
    <row r="19" spans="1:7" x14ac:dyDescent="0.3">
      <c r="A19" s="5"/>
      <c r="B19" s="4"/>
      <c r="C19" s="4"/>
      <c r="D19" s="4"/>
      <c r="E19" s="4"/>
      <c r="F19" s="16"/>
    </row>
    <row r="20" spans="1:7" x14ac:dyDescent="0.3">
      <c r="A20" s="5" t="s">
        <v>28</v>
      </c>
      <c r="B20" s="2">
        <v>13.37</v>
      </c>
      <c r="C20" s="2">
        <v>18.37</v>
      </c>
      <c r="D20" s="2">
        <v>20.95</v>
      </c>
      <c r="E20" s="2">
        <v>18.27</v>
      </c>
      <c r="F20" s="19">
        <v>9.85</v>
      </c>
      <c r="G20" s="3" t="s">
        <v>31</v>
      </c>
    </row>
    <row r="21" spans="1:7" ht="15" thickBot="1" x14ac:dyDescent="0.35">
      <c r="A21" s="7" t="s">
        <v>26</v>
      </c>
      <c r="B21" s="12">
        <v>0.38</v>
      </c>
      <c r="C21" s="12">
        <v>1.05</v>
      </c>
      <c r="D21" s="12">
        <v>1.38</v>
      </c>
      <c r="E21" s="12">
        <v>0.41</v>
      </c>
      <c r="F21" s="20">
        <v>-0.28999999999999998</v>
      </c>
      <c r="G21" s="9" t="s">
        <v>31</v>
      </c>
    </row>
    <row r="22" spans="1:7" ht="15.6" thickTop="1" thickBot="1" x14ac:dyDescent="0.35">
      <c r="A22" s="7" t="s">
        <v>27</v>
      </c>
      <c r="B22" s="8">
        <f>B20/B21</f>
        <v>35.184210526315788</v>
      </c>
      <c r="C22" s="8">
        <f t="shared" ref="C22:E22" si="2">C20/C21</f>
        <v>17.495238095238097</v>
      </c>
      <c r="D22" s="8">
        <f t="shared" si="2"/>
        <v>15.181159420289855</v>
      </c>
      <c r="E22" s="8">
        <f t="shared" si="2"/>
        <v>44.560975609756099</v>
      </c>
      <c r="F22" s="21" t="s">
        <v>30</v>
      </c>
      <c r="G22" s="9" t="s">
        <v>25</v>
      </c>
    </row>
    <row r="23" spans="1:7" ht="15" thickTop="1" x14ac:dyDescent="0.3"/>
  </sheetData>
  <mergeCells count="1">
    <mergeCell ref="F1:G1"/>
  </mergeCells>
  <hyperlinks>
    <hyperlink ref="A1" r:id="rId1" xr:uid="{29217D4F-AE4C-4315-8BE3-809E05412A5B}"/>
    <hyperlink ref="G2" r:id="rId2" xr:uid="{513A09A8-1D18-4C30-8750-1A552D0EF0C5}"/>
    <hyperlink ref="A7" r:id="rId3" xr:uid="{D75B17C7-2868-4FBB-8D98-E2FBB8857C21}"/>
  </hyperlinks>
  <pageMargins left="0.7" right="0.7" top="0.75" bottom="0.75" header="0.3" footer="0.3"/>
  <pageSetup orientation="portrait"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Legion</dc:creator>
  <cp:lastModifiedBy>Legion</cp:lastModifiedBy>
  <dcterms:created xsi:type="dcterms:W3CDTF">2015-06-05T18:17:20Z</dcterms:created>
  <dcterms:modified xsi:type="dcterms:W3CDTF">2022-12-14T14:23:09Z</dcterms:modified>
</cp:coreProperties>
</file>